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2"/>
  <workbookPr/>
  <mc:AlternateContent xmlns:mc="http://schemas.openxmlformats.org/markup-compatibility/2006">
    <mc:Choice Requires="x15">
      <x15ac:absPath xmlns:x15ac="http://schemas.microsoft.com/office/spreadsheetml/2010/11/ac" url="/Users/landonhuffer/Desktop/"/>
    </mc:Choice>
  </mc:AlternateContent>
  <xr:revisionPtr revIDLastSave="0" documentId="13_ncr:1_{B95ED6C1-1312-BB40-9340-C1663DC9B255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1" l="1"/>
  <c r="I26" i="1"/>
  <c r="I28" i="1"/>
  <c r="I9" i="1"/>
  <c r="I25" i="1"/>
  <c r="I24" i="1"/>
  <c r="I23" i="1"/>
  <c r="I5" i="1"/>
  <c r="I6" i="1"/>
  <c r="I7" i="1"/>
  <c r="I10" i="1"/>
  <c r="I14" i="1"/>
  <c r="I16" i="1"/>
  <c r="I15" i="1"/>
  <c r="I17" i="1"/>
  <c r="I13" i="1"/>
  <c r="I11" i="1"/>
  <c r="I12" i="1"/>
  <c r="G32" i="1"/>
  <c r="F32" i="1"/>
  <c r="E32" i="1"/>
  <c r="E29" i="1"/>
  <c r="I30" i="1" l="1"/>
  <c r="B16" i="1"/>
  <c r="B29" i="1" s="1"/>
</calcChain>
</file>

<file path=xl/sharedStrings.xml><?xml version="1.0" encoding="utf-8"?>
<sst xmlns="http://schemas.openxmlformats.org/spreadsheetml/2006/main" count="40" uniqueCount="38">
  <si>
    <t>Year</t>
  </si>
  <si>
    <t>Square</t>
  </si>
  <si>
    <t>Value</t>
  </si>
  <si>
    <t>Built</t>
  </si>
  <si>
    <t>Feet</t>
  </si>
  <si>
    <t>1121 Wheeler</t>
  </si>
  <si>
    <t>1124 Wheeler St.</t>
  </si>
  <si>
    <t>1607 W. 17th St.</t>
  </si>
  <si>
    <t>165 Greenforest Ave.</t>
  </si>
  <si>
    <t>1700 Jennings</t>
  </si>
  <si>
    <t>1712 Jennings St.</t>
  </si>
  <si>
    <t>187 Alan St.</t>
  </si>
  <si>
    <t>1910 Sara St.</t>
  </si>
  <si>
    <t>2003 Ashley St.</t>
  </si>
  <si>
    <t>224 Shellwood Ave.</t>
  </si>
  <si>
    <t>2405 Mamie St.</t>
  </si>
  <si>
    <t>2601 Page St.</t>
  </si>
  <si>
    <t>3001 Mason St.</t>
  </si>
  <si>
    <t>3007 Hollywood</t>
  </si>
  <si>
    <t>415 Carroll St.</t>
  </si>
  <si>
    <t>4212 Elizabeth St.</t>
  </si>
  <si>
    <t>4301 Garland</t>
  </si>
  <si>
    <t>451 Carroll</t>
  </si>
  <si>
    <t>504 Redwater Rd.</t>
  </si>
  <si>
    <t>733 Arizona</t>
  </si>
  <si>
    <t>828 Burma Rd.</t>
  </si>
  <si>
    <t>849 Singapore St.</t>
  </si>
  <si>
    <t>9 Dogwood Ln.</t>
  </si>
  <si>
    <t>920 Arizona</t>
  </si>
  <si>
    <t>September 19,  2024</t>
  </si>
  <si>
    <t>Monthly</t>
  </si>
  <si>
    <t>Rent</t>
  </si>
  <si>
    <t>Tax</t>
  </si>
  <si>
    <t>vacant needs reparis</t>
  </si>
  <si>
    <t>10 CAP Value</t>
  </si>
  <si>
    <t>Gross</t>
  </si>
  <si>
    <t>Net</t>
  </si>
  <si>
    <t>Expenses 30%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</si>
</sst>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quotePrefix="1"/>
    <xf numFmtId="43" fontId="0" fillId="0" borderId="0" xfId="1" applyFont="1"/>
    <xf numFmtId="43" fontId="0" fillId="0" borderId="0" xfId="1" applyFont="1" applyAlignment="1">
      <alignment horizontal="center"/>
    </xf>
    <xf numFmtId="0" fontId="0" fillId="0" borderId="0" xfId="0" applyAlignment="1">
      <alignment horizontal="center"/>
    </xf>
    <xf numFmtId="43" fontId="0" fillId="0" borderId="0" xfId="1" applyFont="1" applyBorder="1" applyAlignment="1">
      <alignment horizontal="center"/>
    </xf>
    <xf numFmtId="43" fontId="0" fillId="0" borderId="1" xfId="1" applyFont="1" applyBorder="1" applyAlignment="1">
      <alignment horizontal="center"/>
    </xf>
    <xf numFmtId="0" fontId="0" fillId="0" borderId="1" xfId="0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164" fontId="0" fillId="0" borderId="0" xfId="1" applyNumberFormat="1" applyFont="1"/>
    <xf numFmtId="43" fontId="0" fillId="0" borderId="2" xfId="1" applyFont="1" applyBorder="1"/>
    <xf numFmtId="43" fontId="0" fillId="0" borderId="0" xfId="0" applyNumberFormat="1"/>
    <xf numFmtId="44" fontId="0" fillId="0" borderId="0" xfId="2" applyFont="1"/>
    <xf numFmtId="43" fontId="0" fillId="0" borderId="0" xfId="1" applyFont="1" applyAlignment="1">
      <alignment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3"/>
  <sheetViews>
    <sheetView tabSelected="1" workbookViewId="0">
      <selection activeCell="G35" sqref="G35"/>
    </sheetView>
  </sheetViews>
  <sheetFormatPr baseColWidth="10" defaultColWidth="8.83203125" defaultRowHeight="15" x14ac:dyDescent="0.2"/>
  <cols>
    <col min="1" max="1" width="19.83203125" bestFit="1" customWidth="1"/>
    <col min="2" max="2" width="13.33203125" style="2" bestFit="1" customWidth="1"/>
    <col min="4" max="4" width="9.5" bestFit="1" customWidth="1"/>
    <col min="5" max="5" width="11.1640625" style="2" bestFit="1" customWidth="1"/>
    <col min="6" max="6" width="16.5" bestFit="1" customWidth="1"/>
    <col min="7" max="7" width="12.6640625" bestFit="1" customWidth="1"/>
    <col min="9" max="9" width="13.6640625" style="12" bestFit="1" customWidth="1"/>
  </cols>
  <sheetData>
    <row r="1" spans="1:9" x14ac:dyDescent="0.2">
      <c r="A1" s="1" t="s">
        <v>29</v>
      </c>
    </row>
    <row r="2" spans="1:9" x14ac:dyDescent="0.2">
      <c r="A2" s="1"/>
    </row>
    <row r="3" spans="1:9" x14ac:dyDescent="0.2">
      <c r="B3" s="3" t="s">
        <v>32</v>
      </c>
      <c r="C3" s="4" t="s">
        <v>0</v>
      </c>
      <c r="D3" s="5" t="s">
        <v>1</v>
      </c>
      <c r="E3" s="5" t="s">
        <v>30</v>
      </c>
      <c r="I3" s="12" t="s">
        <v>2</v>
      </c>
    </row>
    <row r="4" spans="1:9" x14ac:dyDescent="0.2">
      <c r="B4" s="6" t="s">
        <v>2</v>
      </c>
      <c r="C4" s="7" t="s">
        <v>3</v>
      </c>
      <c r="D4" s="8" t="s">
        <v>4</v>
      </c>
      <c r="E4" s="6" t="s">
        <v>31</v>
      </c>
    </row>
    <row r="5" spans="1:9" x14ac:dyDescent="0.2">
      <c r="A5" t="s">
        <v>5</v>
      </c>
      <c r="B5" s="2">
        <v>56688</v>
      </c>
      <c r="C5">
        <v>1971</v>
      </c>
      <c r="D5" s="9">
        <v>1198</v>
      </c>
      <c r="E5" s="2">
        <v>850</v>
      </c>
      <c r="I5" s="12">
        <f>D5*60</f>
        <v>71880</v>
      </c>
    </row>
    <row r="6" spans="1:9" x14ac:dyDescent="0.2">
      <c r="A6" t="s">
        <v>6</v>
      </c>
      <c r="B6" s="2">
        <v>72933</v>
      </c>
      <c r="C6">
        <v>1975</v>
      </c>
      <c r="D6" s="9">
        <v>1186</v>
      </c>
      <c r="E6" s="2">
        <v>975</v>
      </c>
      <c r="I6" s="12">
        <f>D6*60</f>
        <v>71160</v>
      </c>
    </row>
    <row r="7" spans="1:9" x14ac:dyDescent="0.2">
      <c r="A7" t="s">
        <v>7</v>
      </c>
      <c r="B7" s="2">
        <v>29723</v>
      </c>
      <c r="C7">
        <v>1960</v>
      </c>
      <c r="D7" s="9">
        <v>1056</v>
      </c>
      <c r="E7" s="2">
        <v>595</v>
      </c>
      <c r="I7" s="12">
        <f>D7*60</f>
        <v>63360</v>
      </c>
    </row>
    <row r="8" spans="1:9" x14ac:dyDescent="0.2">
      <c r="A8" t="s">
        <v>8</v>
      </c>
      <c r="B8" s="2">
        <v>136551</v>
      </c>
      <c r="C8">
        <v>1985</v>
      </c>
      <c r="D8" s="9">
        <v>1720</v>
      </c>
      <c r="E8" s="2">
        <v>875</v>
      </c>
      <c r="I8" s="12">
        <v>140000</v>
      </c>
    </row>
    <row r="9" spans="1:9" x14ac:dyDescent="0.2">
      <c r="A9" t="s">
        <v>9</v>
      </c>
      <c r="B9" s="2">
        <v>102034</v>
      </c>
      <c r="C9">
        <v>1970</v>
      </c>
      <c r="D9" s="9">
        <v>1330</v>
      </c>
      <c r="E9" s="2">
        <v>1000</v>
      </c>
      <c r="F9" t="s">
        <v>33</v>
      </c>
      <c r="I9" s="12">
        <f>D9*35</f>
        <v>46550</v>
      </c>
    </row>
    <row r="10" spans="1:9" x14ac:dyDescent="0.2">
      <c r="A10" t="s">
        <v>10</v>
      </c>
      <c r="B10" s="2">
        <v>102020</v>
      </c>
      <c r="C10">
        <v>1970</v>
      </c>
      <c r="D10" s="9">
        <v>1148</v>
      </c>
      <c r="E10" s="2">
        <v>1000</v>
      </c>
      <c r="I10" s="12">
        <f>D10*60</f>
        <v>68880</v>
      </c>
    </row>
    <row r="11" spans="1:9" x14ac:dyDescent="0.2">
      <c r="A11" t="s">
        <v>11</v>
      </c>
      <c r="B11" s="2">
        <v>82672</v>
      </c>
      <c r="C11">
        <v>1975</v>
      </c>
      <c r="D11" s="9">
        <v>1218</v>
      </c>
      <c r="E11" s="2">
        <v>1000</v>
      </c>
      <c r="I11" s="12">
        <f>D11*50</f>
        <v>60900</v>
      </c>
    </row>
    <row r="12" spans="1:9" x14ac:dyDescent="0.2">
      <c r="A12" t="s">
        <v>12</v>
      </c>
      <c r="B12" s="2">
        <v>122323</v>
      </c>
      <c r="C12">
        <v>1995</v>
      </c>
      <c r="D12" s="9">
        <v>1070</v>
      </c>
      <c r="E12" s="2">
        <v>850</v>
      </c>
      <c r="I12" s="12">
        <f>140*D12</f>
        <v>149800</v>
      </c>
    </row>
    <row r="13" spans="1:9" x14ac:dyDescent="0.2">
      <c r="A13" t="s">
        <v>13</v>
      </c>
      <c r="B13" s="2">
        <v>77970</v>
      </c>
      <c r="C13">
        <v>1977</v>
      </c>
      <c r="D13" s="9">
        <v>1091</v>
      </c>
      <c r="E13" s="2">
        <v>800</v>
      </c>
      <c r="I13" s="12">
        <f>D13*70</f>
        <v>76370</v>
      </c>
    </row>
    <row r="14" spans="1:9" x14ac:dyDescent="0.2">
      <c r="A14" t="s">
        <v>14</v>
      </c>
      <c r="B14" s="2">
        <v>79892</v>
      </c>
      <c r="C14">
        <v>1970</v>
      </c>
      <c r="D14" s="9">
        <v>1144</v>
      </c>
      <c r="E14" s="2">
        <v>800</v>
      </c>
      <c r="I14" s="12">
        <f>D14*50</f>
        <v>57200</v>
      </c>
    </row>
    <row r="15" spans="1:9" x14ac:dyDescent="0.2">
      <c r="A15" t="s">
        <v>15</v>
      </c>
      <c r="B15" s="2">
        <v>84637</v>
      </c>
      <c r="C15">
        <v>1977</v>
      </c>
      <c r="D15" s="9">
        <v>1300</v>
      </c>
      <c r="E15" s="2">
        <v>1000</v>
      </c>
      <c r="I15" s="12">
        <f>D15*50</f>
        <v>65000</v>
      </c>
    </row>
    <row r="16" spans="1:9" x14ac:dyDescent="0.2">
      <c r="A16" t="s">
        <v>16</v>
      </c>
      <c r="B16" s="2">
        <f>86237+14880</f>
        <v>101117</v>
      </c>
      <c r="C16">
        <v>1978</v>
      </c>
      <c r="D16" s="9">
        <v>1484</v>
      </c>
      <c r="E16" s="2">
        <v>950</v>
      </c>
      <c r="I16" s="12">
        <f>D16*40</f>
        <v>59360</v>
      </c>
    </row>
    <row r="17" spans="1:9" x14ac:dyDescent="0.2">
      <c r="A17" t="s">
        <v>17</v>
      </c>
      <c r="B17" s="2">
        <v>83176</v>
      </c>
      <c r="C17">
        <v>1974</v>
      </c>
      <c r="D17" s="9">
        <v>1377</v>
      </c>
      <c r="E17" s="2">
        <v>975</v>
      </c>
      <c r="I17" s="12">
        <f>D17*50</f>
        <v>68850</v>
      </c>
    </row>
    <row r="18" spans="1:9" x14ac:dyDescent="0.2">
      <c r="A18" t="s">
        <v>18</v>
      </c>
      <c r="B18" s="2">
        <v>69519</v>
      </c>
      <c r="C18">
        <v>1974</v>
      </c>
      <c r="D18" s="9">
        <v>1000</v>
      </c>
      <c r="E18" s="2">
        <v>1000</v>
      </c>
      <c r="I18" s="12">
        <v>80000</v>
      </c>
    </row>
    <row r="19" spans="1:9" x14ac:dyDescent="0.2">
      <c r="A19" t="s">
        <v>19</v>
      </c>
      <c r="B19" s="2">
        <v>99118</v>
      </c>
      <c r="C19">
        <v>1976</v>
      </c>
      <c r="D19" s="9">
        <v>997</v>
      </c>
      <c r="E19" s="2">
        <v>895</v>
      </c>
      <c r="I19" s="12">
        <v>100000</v>
      </c>
    </row>
    <row r="20" spans="1:9" x14ac:dyDescent="0.2">
      <c r="A20" t="s">
        <v>20</v>
      </c>
      <c r="B20" s="2">
        <v>103146</v>
      </c>
      <c r="C20">
        <v>1980</v>
      </c>
      <c r="D20" s="9">
        <v>1314</v>
      </c>
      <c r="E20" s="2">
        <v>1200</v>
      </c>
      <c r="I20" s="12">
        <f>D20*90</f>
        <v>118260</v>
      </c>
    </row>
    <row r="21" spans="1:9" x14ac:dyDescent="0.2">
      <c r="A21" t="s">
        <v>21</v>
      </c>
      <c r="B21" s="2">
        <v>97350</v>
      </c>
      <c r="C21">
        <v>1975</v>
      </c>
      <c r="D21" s="9">
        <v>1664</v>
      </c>
      <c r="E21" s="2">
        <v>1400</v>
      </c>
      <c r="I21" s="12">
        <v>175000</v>
      </c>
    </row>
    <row r="22" spans="1:9" x14ac:dyDescent="0.2">
      <c r="A22" t="s">
        <v>22</v>
      </c>
      <c r="B22" s="2">
        <v>120402</v>
      </c>
      <c r="C22">
        <v>1975</v>
      </c>
      <c r="D22" s="9">
        <v>997</v>
      </c>
      <c r="E22" s="2">
        <v>900</v>
      </c>
      <c r="I22" s="12">
        <v>80000</v>
      </c>
    </row>
    <row r="23" spans="1:9" x14ac:dyDescent="0.2">
      <c r="A23" t="s">
        <v>23</v>
      </c>
      <c r="B23" s="2">
        <v>104389</v>
      </c>
      <c r="C23">
        <v>1970</v>
      </c>
      <c r="D23" s="9">
        <v>1426</v>
      </c>
      <c r="E23" s="2">
        <v>1000</v>
      </c>
      <c r="I23" s="12">
        <f>D23*60</f>
        <v>85560</v>
      </c>
    </row>
    <row r="24" spans="1:9" x14ac:dyDescent="0.2">
      <c r="A24" t="s">
        <v>24</v>
      </c>
      <c r="B24" s="2">
        <v>61815</v>
      </c>
      <c r="C24">
        <v>1941</v>
      </c>
      <c r="D24" s="9">
        <v>1157</v>
      </c>
      <c r="E24" s="2">
        <v>1000</v>
      </c>
      <c r="I24" s="12">
        <f>D24*60</f>
        <v>69420</v>
      </c>
    </row>
    <row r="25" spans="1:9" x14ac:dyDescent="0.2">
      <c r="A25" t="s">
        <v>25</v>
      </c>
      <c r="B25" s="2">
        <v>57597</v>
      </c>
      <c r="C25">
        <v>1956</v>
      </c>
      <c r="D25" s="9">
        <v>1102</v>
      </c>
      <c r="E25" s="2">
        <v>1000</v>
      </c>
      <c r="F25" t="s">
        <v>33</v>
      </c>
      <c r="I25" s="12">
        <f>D25*30</f>
        <v>33060</v>
      </c>
    </row>
    <row r="26" spans="1:9" x14ac:dyDescent="0.2">
      <c r="A26" t="s">
        <v>26</v>
      </c>
      <c r="B26" s="2">
        <v>57820</v>
      </c>
      <c r="C26">
        <v>1972</v>
      </c>
      <c r="D26" s="9">
        <v>1117</v>
      </c>
      <c r="E26" s="2">
        <v>1000</v>
      </c>
      <c r="I26" s="12">
        <f>D26*80</f>
        <v>89360</v>
      </c>
    </row>
    <row r="27" spans="1:9" x14ac:dyDescent="0.2">
      <c r="A27" t="s">
        <v>27</v>
      </c>
      <c r="B27" s="2">
        <v>185758</v>
      </c>
      <c r="C27">
        <v>1980</v>
      </c>
      <c r="D27" s="9">
        <v>2233</v>
      </c>
      <c r="E27" s="2">
        <v>1400</v>
      </c>
      <c r="I27" s="12">
        <v>225000</v>
      </c>
    </row>
    <row r="28" spans="1:9" x14ac:dyDescent="0.2">
      <c r="A28" t="s">
        <v>28</v>
      </c>
      <c r="B28" s="2">
        <v>55801</v>
      </c>
      <c r="C28">
        <v>1941</v>
      </c>
      <c r="D28" s="9">
        <v>836</v>
      </c>
      <c r="E28" s="2">
        <v>800</v>
      </c>
      <c r="I28" s="12">
        <f>D28*60</f>
        <v>50160</v>
      </c>
    </row>
    <row r="29" spans="1:9" ht="16" thickBot="1" x14ac:dyDescent="0.25">
      <c r="B29" s="10">
        <f>SUM(B5:B28)</f>
        <v>2144451</v>
      </c>
      <c r="E29" s="10">
        <f>SUM(E5:E28)</f>
        <v>23265</v>
      </c>
    </row>
    <row r="30" spans="1:9" ht="16" thickTop="1" x14ac:dyDescent="0.2">
      <c r="I30" s="12">
        <f>SUM(I5:I29)</f>
        <v>2105130</v>
      </c>
    </row>
    <row r="31" spans="1:9" x14ac:dyDescent="0.2">
      <c r="F31" s="4" t="s">
        <v>36</v>
      </c>
    </row>
    <row r="32" spans="1:9" x14ac:dyDescent="0.2">
      <c r="E32" s="2">
        <f>E29*12</f>
        <v>279180</v>
      </c>
      <c r="F32" s="11">
        <f>E32*0.7</f>
        <v>195426</v>
      </c>
      <c r="G32" s="11">
        <f>F32/0.1</f>
        <v>1954260</v>
      </c>
    </row>
    <row r="33" spans="5:7" x14ac:dyDescent="0.2">
      <c r="E33" s="13" t="s">
        <v>35</v>
      </c>
      <c r="F33" t="s">
        <v>37</v>
      </c>
      <c r="G33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Baker, Tess</dc:creator>
  <cp:lastModifiedBy>Landon Huffer</cp:lastModifiedBy>
  <dcterms:created xsi:type="dcterms:W3CDTF">2024-09-19T16:58:02Z</dcterms:created>
  <dcterms:modified xsi:type="dcterms:W3CDTF">2024-12-20T19:20:01Z</dcterms:modified>
</cp:coreProperties>
</file>